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Z22" i="1" l="1"/>
  <c r="Y22" i="1"/>
  <c r="I28" i="1" s="1"/>
  <c r="X22" i="1"/>
  <c r="W22" i="1"/>
  <c r="G28" i="1" s="1"/>
  <c r="V22" i="1"/>
  <c r="F28" i="1" s="1"/>
  <c r="U22" i="1"/>
  <c r="E28" i="1" s="1"/>
  <c r="O17" i="1"/>
  <c r="O22" i="1" s="1"/>
  <c r="O15" i="1"/>
  <c r="O13" i="1"/>
  <c r="O11" i="1"/>
  <c r="O16" i="1"/>
  <c r="AE22" i="1"/>
  <c r="AD22" i="1"/>
  <c r="AC22" i="1"/>
  <c r="AB22" i="1"/>
  <c r="AA22" i="1"/>
  <c r="H28" i="1"/>
  <c r="T22" i="1"/>
  <c r="I27" i="1"/>
  <c r="O27" i="1" s="1"/>
  <c r="S22" i="1"/>
  <c r="H27" i="1"/>
  <c r="L27" i="1" s="1"/>
  <c r="R22" i="1"/>
  <c r="G27" i="1"/>
  <c r="Q22" i="1"/>
  <c r="F27" i="1"/>
  <c r="P22" i="1"/>
  <c r="E27" i="1"/>
  <c r="M22" i="1"/>
  <c r="L22" i="1"/>
  <c r="K22" i="1"/>
  <c r="J22" i="1"/>
  <c r="I22" i="1"/>
  <c r="I26" i="1"/>
  <c r="H22" i="1"/>
  <c r="H26" i="1"/>
  <c r="H29" i="1" s="1"/>
  <c r="G22" i="1"/>
  <c r="G26" i="1"/>
  <c r="F22" i="1"/>
  <c r="F26" i="1"/>
  <c r="E22" i="1"/>
  <c r="E26" i="1"/>
  <c r="E29" i="1" s="1"/>
  <c r="D23" i="1" l="1"/>
  <c r="G29" i="1"/>
  <c r="O26" i="1"/>
  <c r="O29" i="1" s="1"/>
  <c r="N22" i="1"/>
  <c r="N26" i="1" s="1"/>
  <c r="F29" i="1"/>
  <c r="M26" i="1"/>
  <c r="K27" i="1"/>
  <c r="M27" i="1"/>
  <c r="L26" i="1"/>
  <c r="L29" i="1"/>
  <c r="K28" i="1"/>
  <c r="L28" i="1"/>
  <c r="N28" i="1"/>
  <c r="I29" i="1"/>
  <c r="M28" i="1"/>
  <c r="K26" i="1"/>
  <c r="K29" i="1" l="1"/>
  <c r="N29" i="1"/>
  <c r="M29" i="1"/>
</calcChain>
</file>

<file path=xl/sharedStrings.xml><?xml version="1.0" encoding="utf-8"?>
<sst xmlns="http://schemas.openxmlformats.org/spreadsheetml/2006/main" count="110" uniqueCount="65">
  <si>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</si>
  <si>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</si>
  <si>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</si>
  <si>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</si>
  <si>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</si>
  <si>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</si>
  <si>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</si>
  <si>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</si>
  <si>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</si>
  <si>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</si>
  <si>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</si>
  <si>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</si>
  <si>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</si>
  <si>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</si>
  <si>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</si>
  <si>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</si>
  <si>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</si>
  <si>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</si>
  <si>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</si>
  <si>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</si>
  <si>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</si>
  <si>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</si>
  <si>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</si>
  <si>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</si>
  <si>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</si>
  <si>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</si>
  <si>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</si>
  <si>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</si>
  <si>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</si>
  <si>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</si>
  <si>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</si>
  <si>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</si>
  <si>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</si>
  <si>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</si>
  <si>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6.</t>
  </si>
  <si>
    <t>suomensarja</t>
  </si>
  <si>
    <t>ykköspesis</t>
  </si>
  <si>
    <t>alemmat pudotuspelit</t>
  </si>
  <si>
    <t>Ottelu</t>
  </si>
  <si>
    <t>1.  ottelu</t>
  </si>
  <si>
    <t>Lyöty juoksu</t>
  </si>
  <si>
    <t>Tuotu juoksu</t>
  </si>
  <si>
    <t>Kunnari</t>
  </si>
  <si>
    <t>10.</t>
  </si>
  <si>
    <t>play off</t>
  </si>
  <si>
    <t>9.</t>
  </si>
  <si>
    <t>2.  ottelu</t>
  </si>
  <si>
    <t>K - %</t>
  </si>
  <si>
    <t>17.  ottelu</t>
  </si>
  <si>
    <t>Turku-Pesis</t>
  </si>
  <si>
    <t>Enni Lamppu</t>
  </si>
  <si>
    <t>14.05. 2008  Turku-Pesis - Fera 1-2  (4-5, 6-1, 0-0, 4-5)</t>
  </si>
  <si>
    <t xml:space="preserve">  23 v   2 kk 17 pv</t>
  </si>
  <si>
    <t>17.05. 2010  SiiPe - Turku-Pesis  0-2  (4-5, 2-3)</t>
  </si>
  <si>
    <t xml:space="preserve">  23 v   2 kk 20 pv</t>
  </si>
  <si>
    <t>03.08. 2010  Valo - Turku-Pesis  0-2  (0-4, 1-6)</t>
  </si>
  <si>
    <t>24.  ottelu</t>
  </si>
  <si>
    <t>15.05. 2011  SiiPe - Turku-Pesis  0-2  (3-13, 2-6)</t>
  </si>
  <si>
    <t xml:space="preserve">  26 v   2 kk 18 pv</t>
  </si>
  <si>
    <t>27.2.1985   Parainen</t>
  </si>
  <si>
    <t>Seurat</t>
  </si>
  <si>
    <t>Turku-Pesis = Turku-Pesis (ent. Lännen Pallo)  (1949)</t>
  </si>
  <si>
    <t>Turku-Pesis  2</t>
  </si>
  <si>
    <t>PIF = Pargas IF,  kasvattajaseura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</si>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</sst>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3" borderId="3" xfId="0" applyFont="1" applyFill="1" applyBorder="1"/>
    <xf numFmtId="0" fontId="2" fillId="3" borderId="6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6" borderId="6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8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8" borderId="14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12" xfId="0" applyFont="1" applyFill="1" applyBorder="1"/>
    <xf numFmtId="0" fontId="2" fillId="8" borderId="12" xfId="0" applyFont="1" applyFill="1" applyBorder="1"/>
    <xf numFmtId="0" fontId="2" fillId="8" borderId="12" xfId="0" applyFont="1" applyFill="1" applyBorder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89" customWidth="1"/>
    <col min="4" max="4" width="15" style="90" customWidth="1"/>
    <col min="5" max="12" width="5.7109375" style="90" customWidth="1"/>
    <col min="13" max="13" width="6.28515625" style="90" customWidth="1"/>
    <col min="14" max="14" width="8.28515625" style="90" customWidth="1"/>
    <col min="15" max="15" width="0.7109375" style="90" customWidth="1"/>
    <col min="16" max="23" width="5.7109375" style="90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2.42578125" style="27" customWidth="1"/>
    <col min="33" max="33" width="6.7109375" style="27" customWidth="1"/>
    <col min="34" max="16384" width="9.140625" style="27"/>
  </cols>
  <sheetData>
    <row r="1" spans="1:38" s="11" customFormat="1" ht="15" customHeight="1" x14ac:dyDescent="0.25">
      <c r="A1" s="1"/>
      <c r="B1" s="2" t="s">
        <v>50</v>
      </c>
      <c r="C1" s="2"/>
      <c r="D1" s="3"/>
      <c r="E1" s="4" t="s">
        <v>59</v>
      </c>
      <c r="F1" s="5"/>
      <c r="G1" s="6"/>
      <c r="H1" s="3"/>
      <c r="I1" s="5"/>
      <c r="J1" s="5"/>
      <c r="K1" s="5"/>
      <c r="L1" s="3"/>
      <c r="M1" s="7"/>
      <c r="N1" s="8"/>
      <c r="O1" s="8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28</v>
      </c>
      <c r="AA2" s="16"/>
      <c r="AB2" s="16"/>
      <c r="AC2" s="22"/>
      <c r="AD2" s="16"/>
      <c r="AE2" s="17"/>
      <c r="AF2" s="15" t="s">
        <v>29</v>
      </c>
      <c r="AG2" s="25"/>
      <c r="AH2" s="10"/>
      <c r="AI2" s="10"/>
      <c r="AJ2" s="10"/>
      <c r="AK2" s="10"/>
      <c r="AL2" s="10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6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22</v>
      </c>
      <c r="AA3" s="20" t="s">
        <v>23</v>
      </c>
      <c r="AB3" s="17" t="s">
        <v>24</v>
      </c>
      <c r="AC3" s="17" t="s">
        <v>30</v>
      </c>
      <c r="AD3" s="19" t="s">
        <v>31</v>
      </c>
      <c r="AE3" s="20" t="s">
        <v>32</v>
      </c>
      <c r="AF3" s="15"/>
      <c r="AG3" s="25"/>
      <c r="AH3" s="10"/>
      <c r="AI3" s="10"/>
      <c r="AJ3" s="10"/>
      <c r="AK3" s="10"/>
      <c r="AL3" s="10"/>
    </row>
    <row r="4" spans="1:38" ht="15" customHeight="1" x14ac:dyDescent="0.2">
      <c r="A4" s="1"/>
      <c r="B4" s="28">
        <v>2001</v>
      </c>
      <c r="C4" s="28"/>
      <c r="D4" s="29" t="s">
        <v>49</v>
      </c>
      <c r="E4" s="28"/>
      <c r="F4" s="30" t="s">
        <v>35</v>
      </c>
      <c r="G4" s="28"/>
      <c r="H4" s="28"/>
      <c r="I4" s="28"/>
      <c r="J4" s="28"/>
      <c r="K4" s="28"/>
      <c r="L4" s="28"/>
      <c r="M4" s="28"/>
      <c r="N4" s="28"/>
      <c r="O4" s="26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4"/>
      <c r="AD4" s="12"/>
      <c r="AE4" s="33"/>
      <c r="AF4" s="35"/>
      <c r="AG4" s="25"/>
      <c r="AH4" s="10"/>
      <c r="AI4" s="10"/>
      <c r="AJ4" s="10"/>
      <c r="AK4" s="10"/>
      <c r="AL4" s="10"/>
    </row>
    <row r="5" spans="1:38" ht="15" customHeight="1" x14ac:dyDescent="0.2">
      <c r="A5" s="1"/>
      <c r="B5" s="28">
        <v>2002</v>
      </c>
      <c r="C5" s="28"/>
      <c r="D5" s="29" t="s">
        <v>49</v>
      </c>
      <c r="E5" s="28"/>
      <c r="F5" s="30" t="s">
        <v>35</v>
      </c>
      <c r="G5" s="28"/>
      <c r="H5" s="28"/>
      <c r="I5" s="28"/>
      <c r="J5" s="28"/>
      <c r="K5" s="28"/>
      <c r="L5" s="28"/>
      <c r="M5" s="28"/>
      <c r="N5" s="28"/>
      <c r="O5" s="26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4"/>
      <c r="AD5" s="12"/>
      <c r="AE5" s="33"/>
      <c r="AF5" s="35"/>
      <c r="AG5" s="25"/>
      <c r="AH5" s="10"/>
      <c r="AI5" s="10"/>
      <c r="AJ5" s="10"/>
      <c r="AK5" s="10"/>
      <c r="AL5" s="10"/>
    </row>
    <row r="6" spans="1:38" ht="15" customHeight="1" x14ac:dyDescent="0.2">
      <c r="A6" s="1"/>
      <c r="B6" s="36">
        <v>2003</v>
      </c>
      <c r="C6" s="36"/>
      <c r="D6" s="37" t="s">
        <v>49</v>
      </c>
      <c r="E6" s="36"/>
      <c r="F6" s="38" t="s">
        <v>36</v>
      </c>
      <c r="G6" s="92"/>
      <c r="H6" s="91"/>
      <c r="I6" s="36"/>
      <c r="J6" s="36"/>
      <c r="K6" s="36"/>
      <c r="L6" s="36"/>
      <c r="M6" s="36"/>
      <c r="N6" s="36"/>
      <c r="O6" s="26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4"/>
      <c r="AD6" s="12"/>
      <c r="AE6" s="33"/>
      <c r="AF6" s="35"/>
      <c r="AG6" s="25"/>
      <c r="AH6" s="10"/>
      <c r="AI6" s="10"/>
      <c r="AJ6" s="10"/>
      <c r="AK6" s="10"/>
      <c r="AL6" s="10"/>
    </row>
    <row r="7" spans="1:38" ht="15" customHeight="1" x14ac:dyDescent="0.2">
      <c r="A7" s="1"/>
      <c r="B7" s="28">
        <v>2004</v>
      </c>
      <c r="C7" s="28"/>
      <c r="D7" s="29" t="s">
        <v>49</v>
      </c>
      <c r="E7" s="28"/>
      <c r="F7" s="30" t="s">
        <v>35</v>
      </c>
      <c r="G7" s="28"/>
      <c r="H7" s="28"/>
      <c r="I7" s="28"/>
      <c r="J7" s="28"/>
      <c r="K7" s="28"/>
      <c r="L7" s="28"/>
      <c r="M7" s="28"/>
      <c r="N7" s="28"/>
      <c r="O7" s="26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4"/>
      <c r="AD7" s="12"/>
      <c r="AE7" s="33"/>
      <c r="AF7" s="35"/>
      <c r="AG7" s="25"/>
      <c r="AH7" s="10"/>
      <c r="AI7" s="10"/>
      <c r="AJ7" s="10"/>
      <c r="AK7" s="10"/>
      <c r="AL7" s="10"/>
    </row>
    <row r="8" spans="1:38" ht="15" customHeight="1" x14ac:dyDescent="0.2">
      <c r="A8" s="1"/>
      <c r="B8" s="31">
        <v>2005</v>
      </c>
      <c r="C8" s="31"/>
      <c r="D8" s="39"/>
      <c r="E8" s="31"/>
      <c r="F8" s="33"/>
      <c r="G8" s="31"/>
      <c r="H8" s="31"/>
      <c r="I8" s="31"/>
      <c r="J8" s="31"/>
      <c r="K8" s="31"/>
      <c r="L8" s="31"/>
      <c r="M8" s="31"/>
      <c r="N8" s="31"/>
      <c r="O8" s="26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3"/>
      <c r="AC8" s="34"/>
      <c r="AD8" s="12"/>
      <c r="AE8" s="33"/>
      <c r="AF8" s="35"/>
      <c r="AG8" s="25"/>
      <c r="AH8" s="10"/>
      <c r="AI8" s="10"/>
      <c r="AJ8" s="10"/>
      <c r="AK8" s="10"/>
      <c r="AL8" s="10"/>
    </row>
    <row r="9" spans="1:38" s="11" customFormat="1" ht="15" customHeight="1" x14ac:dyDescent="0.2">
      <c r="A9" s="1"/>
      <c r="B9" s="36">
        <v>2006</v>
      </c>
      <c r="C9" s="36"/>
      <c r="D9" s="37" t="s">
        <v>49</v>
      </c>
      <c r="E9" s="36"/>
      <c r="F9" s="38" t="s">
        <v>36</v>
      </c>
      <c r="G9" s="92"/>
      <c r="H9" s="91"/>
      <c r="I9" s="36"/>
      <c r="J9" s="36"/>
      <c r="K9" s="36"/>
      <c r="L9" s="36"/>
      <c r="M9" s="36"/>
      <c r="N9" s="36"/>
      <c r="O9" s="26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3"/>
      <c r="AC9" s="34"/>
      <c r="AD9" s="12"/>
      <c r="AE9" s="33"/>
      <c r="AF9" s="35"/>
      <c r="AG9" s="25"/>
      <c r="AH9" s="10"/>
      <c r="AI9" s="10"/>
      <c r="AJ9" s="10"/>
      <c r="AK9" s="10"/>
      <c r="AL9" s="10"/>
    </row>
    <row r="10" spans="1:38" ht="15" customHeight="1" x14ac:dyDescent="0.2">
      <c r="A10" s="1"/>
      <c r="B10" s="36">
        <v>2007</v>
      </c>
      <c r="C10" s="36"/>
      <c r="D10" s="37" t="s">
        <v>49</v>
      </c>
      <c r="E10" s="36"/>
      <c r="F10" s="38" t="s">
        <v>36</v>
      </c>
      <c r="G10" s="92"/>
      <c r="H10" s="91"/>
      <c r="I10" s="36"/>
      <c r="J10" s="36"/>
      <c r="K10" s="36"/>
      <c r="L10" s="36"/>
      <c r="M10" s="36"/>
      <c r="N10" s="36"/>
      <c r="O10" s="26"/>
      <c r="P10" s="31"/>
      <c r="Q10" s="31"/>
      <c r="R10" s="31"/>
      <c r="S10" s="31"/>
      <c r="T10" s="31"/>
      <c r="U10" s="32">
        <v>3</v>
      </c>
      <c r="V10" s="32">
        <v>0</v>
      </c>
      <c r="W10" s="32">
        <v>4</v>
      </c>
      <c r="X10" s="32">
        <v>1</v>
      </c>
      <c r="Y10" s="32">
        <v>7</v>
      </c>
      <c r="Z10" s="31"/>
      <c r="AA10" s="31"/>
      <c r="AB10" s="31"/>
      <c r="AC10" s="31"/>
      <c r="AD10" s="31"/>
      <c r="AE10" s="31"/>
      <c r="AF10" s="74" t="s">
        <v>64</v>
      </c>
      <c r="AG10" s="25"/>
      <c r="AH10" s="10"/>
      <c r="AI10" s="10"/>
      <c r="AJ10" s="10"/>
      <c r="AK10" s="10"/>
      <c r="AL10" s="10"/>
    </row>
    <row r="11" spans="1:38" ht="15" customHeight="1" x14ac:dyDescent="0.2">
      <c r="A11" s="1"/>
      <c r="B11" s="31">
        <v>2008</v>
      </c>
      <c r="C11" s="31" t="s">
        <v>43</v>
      </c>
      <c r="D11" s="39" t="s">
        <v>49</v>
      </c>
      <c r="E11" s="31">
        <v>11</v>
      </c>
      <c r="F11" s="31">
        <v>0</v>
      </c>
      <c r="G11" s="31">
        <v>2</v>
      </c>
      <c r="H11" s="31">
        <v>0</v>
      </c>
      <c r="I11" s="31">
        <v>12</v>
      </c>
      <c r="J11" s="40">
        <v>1</v>
      </c>
      <c r="K11" s="40">
        <v>4</v>
      </c>
      <c r="L11" s="40">
        <v>5</v>
      </c>
      <c r="M11" s="40">
        <v>2</v>
      </c>
      <c r="N11" s="41">
        <v>0.24479999999999999</v>
      </c>
      <c r="O11" s="42">
        <f>PRODUCT(I11/N11)</f>
        <v>49.019607843137258</v>
      </c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3"/>
      <c r="AC11" s="34"/>
      <c r="AD11" s="12"/>
      <c r="AE11" s="33"/>
      <c r="AF11" s="35"/>
      <c r="AG11" s="25"/>
      <c r="AH11" s="10"/>
      <c r="AI11" s="10"/>
      <c r="AJ11" s="10"/>
      <c r="AK11" s="10"/>
      <c r="AL11" s="10"/>
    </row>
    <row r="12" spans="1:38" ht="15" customHeight="1" x14ac:dyDescent="0.2">
      <c r="A12" s="1"/>
      <c r="B12" s="36">
        <v>2008</v>
      </c>
      <c r="C12" s="36"/>
      <c r="D12" s="37" t="s">
        <v>62</v>
      </c>
      <c r="E12" s="36"/>
      <c r="F12" s="38" t="s">
        <v>36</v>
      </c>
      <c r="G12" s="92"/>
      <c r="H12" s="91"/>
      <c r="I12" s="36"/>
      <c r="J12" s="36"/>
      <c r="K12" s="36"/>
      <c r="L12" s="36"/>
      <c r="M12" s="36"/>
      <c r="N12" s="36"/>
      <c r="O12" s="26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3"/>
      <c r="AC12" s="34"/>
      <c r="AD12" s="12"/>
      <c r="AE12" s="33"/>
      <c r="AF12" s="35"/>
      <c r="AG12" s="25"/>
      <c r="AH12" s="10"/>
      <c r="AI12" s="10"/>
      <c r="AJ12" s="10"/>
      <c r="AK12" s="10"/>
      <c r="AL12" s="10"/>
    </row>
    <row r="13" spans="1:38" ht="15" customHeight="1" x14ac:dyDescent="0.2">
      <c r="A13" s="1"/>
      <c r="B13" s="31">
        <v>2009</v>
      </c>
      <c r="C13" s="31" t="s">
        <v>45</v>
      </c>
      <c r="D13" s="39" t="s">
        <v>49</v>
      </c>
      <c r="E13" s="31">
        <v>1</v>
      </c>
      <c r="F13" s="31">
        <v>0</v>
      </c>
      <c r="G13" s="31">
        <v>2</v>
      </c>
      <c r="H13" s="31">
        <v>0</v>
      </c>
      <c r="I13" s="31">
        <v>5</v>
      </c>
      <c r="J13" s="40">
        <v>0</v>
      </c>
      <c r="K13" s="40">
        <v>0</v>
      </c>
      <c r="L13" s="40">
        <v>3</v>
      </c>
      <c r="M13" s="40">
        <v>2</v>
      </c>
      <c r="N13" s="41">
        <v>0.625</v>
      </c>
      <c r="O13" s="42">
        <f>PRODUCT(I13/N13)</f>
        <v>8</v>
      </c>
      <c r="P13" s="31"/>
      <c r="Q13" s="31"/>
      <c r="R13" s="31"/>
      <c r="S13" s="31"/>
      <c r="T13" s="31"/>
      <c r="U13" s="32">
        <v>3</v>
      </c>
      <c r="V13" s="32">
        <v>0</v>
      </c>
      <c r="W13" s="32">
        <v>5</v>
      </c>
      <c r="X13" s="32">
        <v>0</v>
      </c>
      <c r="Y13" s="32">
        <v>10</v>
      </c>
      <c r="Z13" s="31"/>
      <c r="AA13" s="31"/>
      <c r="AB13" s="33"/>
      <c r="AC13" s="34"/>
      <c r="AD13" s="12"/>
      <c r="AE13" s="33"/>
      <c r="AF13" s="43" t="s">
        <v>37</v>
      </c>
      <c r="AG13" s="25"/>
      <c r="AH13" s="10"/>
      <c r="AI13" s="10"/>
      <c r="AJ13" s="10"/>
      <c r="AK13" s="10"/>
      <c r="AL13" s="10"/>
    </row>
    <row r="14" spans="1:38" ht="15" customHeight="1" x14ac:dyDescent="0.2">
      <c r="A14" s="1"/>
      <c r="B14" s="36">
        <v>2010</v>
      </c>
      <c r="C14" s="36"/>
      <c r="D14" s="37" t="s">
        <v>62</v>
      </c>
      <c r="E14" s="36"/>
      <c r="F14" s="38" t="s">
        <v>36</v>
      </c>
      <c r="G14" s="92"/>
      <c r="H14" s="91"/>
      <c r="I14" s="36"/>
      <c r="J14" s="36"/>
      <c r="K14" s="36"/>
      <c r="L14" s="36"/>
      <c r="M14" s="36"/>
      <c r="N14" s="36"/>
      <c r="O14" s="26"/>
      <c r="P14" s="31"/>
      <c r="Q14" s="3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3"/>
      <c r="AC14" s="34"/>
      <c r="AD14" s="12"/>
      <c r="AE14" s="33"/>
      <c r="AF14" s="35"/>
      <c r="AG14" s="25"/>
      <c r="AH14" s="10"/>
      <c r="AI14" s="10"/>
      <c r="AJ14" s="10"/>
      <c r="AK14" s="10"/>
      <c r="AL14" s="10"/>
    </row>
    <row r="15" spans="1:38" ht="15" customHeight="1" x14ac:dyDescent="0.2">
      <c r="A15" s="1"/>
      <c r="B15" s="31">
        <v>2010</v>
      </c>
      <c r="C15" s="31" t="s">
        <v>34</v>
      </c>
      <c r="D15" s="39" t="s">
        <v>49</v>
      </c>
      <c r="E15" s="31">
        <v>3</v>
      </c>
      <c r="F15" s="31">
        <v>0</v>
      </c>
      <c r="G15" s="31">
        <v>3</v>
      </c>
      <c r="H15" s="31">
        <v>1</v>
      </c>
      <c r="I15" s="31">
        <v>9</v>
      </c>
      <c r="J15" s="40">
        <v>1</v>
      </c>
      <c r="K15" s="40">
        <v>1</v>
      </c>
      <c r="L15" s="40">
        <v>4</v>
      </c>
      <c r="M15" s="40">
        <v>3</v>
      </c>
      <c r="N15" s="41">
        <v>0.45</v>
      </c>
      <c r="O15" s="42">
        <f>PRODUCT(I15/N15)</f>
        <v>20</v>
      </c>
      <c r="P15" s="31">
        <v>3</v>
      </c>
      <c r="Q15" s="31">
        <v>0</v>
      </c>
      <c r="R15" s="31">
        <v>0</v>
      </c>
      <c r="S15" s="31">
        <v>0</v>
      </c>
      <c r="T15" s="31">
        <v>5</v>
      </c>
      <c r="U15" s="32"/>
      <c r="V15" s="32"/>
      <c r="W15" s="32"/>
      <c r="X15" s="32"/>
      <c r="Y15" s="32"/>
      <c r="Z15" s="31"/>
      <c r="AA15" s="31"/>
      <c r="AB15" s="31"/>
      <c r="AC15" s="34"/>
      <c r="AD15" s="12"/>
      <c r="AE15" s="33"/>
      <c r="AF15" s="15" t="s">
        <v>44</v>
      </c>
      <c r="AG15" s="25"/>
      <c r="AH15" s="10"/>
      <c r="AI15" s="10"/>
      <c r="AJ15" s="10"/>
      <c r="AK15" s="10"/>
      <c r="AL15" s="10"/>
    </row>
    <row r="16" spans="1:38" ht="15" customHeight="1" x14ac:dyDescent="0.2">
      <c r="A16" s="1"/>
      <c r="B16" s="31">
        <v>2011</v>
      </c>
      <c r="C16" s="31" t="s">
        <v>34</v>
      </c>
      <c r="D16" s="39" t="s">
        <v>49</v>
      </c>
      <c r="E16" s="31">
        <v>22</v>
      </c>
      <c r="F16" s="31">
        <v>1</v>
      </c>
      <c r="G16" s="31">
        <v>4</v>
      </c>
      <c r="H16" s="31">
        <v>4</v>
      </c>
      <c r="I16" s="31">
        <v>54</v>
      </c>
      <c r="J16" s="40">
        <v>9</v>
      </c>
      <c r="K16" s="40">
        <v>27</v>
      </c>
      <c r="L16" s="40">
        <v>13</v>
      </c>
      <c r="M16" s="40">
        <v>5</v>
      </c>
      <c r="N16" s="41">
        <v>0.443</v>
      </c>
      <c r="O16" s="42">
        <f>PRODUCT(I16/N16)</f>
        <v>121.89616252821671</v>
      </c>
      <c r="P16" s="31">
        <v>3</v>
      </c>
      <c r="Q16" s="31">
        <v>0</v>
      </c>
      <c r="R16" s="31">
        <v>0</v>
      </c>
      <c r="S16" s="31">
        <v>0</v>
      </c>
      <c r="T16" s="31">
        <v>4</v>
      </c>
      <c r="U16" s="32"/>
      <c r="V16" s="32"/>
      <c r="W16" s="32"/>
      <c r="X16" s="32"/>
      <c r="Y16" s="32"/>
      <c r="Z16" s="31"/>
      <c r="AA16" s="31"/>
      <c r="AB16" s="33"/>
      <c r="AC16" s="34"/>
      <c r="AD16" s="12"/>
      <c r="AE16" s="33"/>
      <c r="AF16" s="15" t="s">
        <v>44</v>
      </c>
      <c r="AG16" s="25"/>
      <c r="AH16" s="10"/>
      <c r="AI16" s="10"/>
      <c r="AJ16" s="10"/>
      <c r="AK16" s="10"/>
      <c r="AL16" s="10"/>
    </row>
    <row r="17" spans="1:38" ht="15" customHeight="1" x14ac:dyDescent="0.2">
      <c r="A17" s="1"/>
      <c r="B17" s="31">
        <v>2012</v>
      </c>
      <c r="C17" s="31" t="s">
        <v>45</v>
      </c>
      <c r="D17" s="39" t="s">
        <v>49</v>
      </c>
      <c r="E17" s="31">
        <v>22</v>
      </c>
      <c r="F17" s="31">
        <v>0</v>
      </c>
      <c r="G17" s="31">
        <v>17</v>
      </c>
      <c r="H17" s="31">
        <v>2</v>
      </c>
      <c r="I17" s="31">
        <v>74</v>
      </c>
      <c r="J17" s="40">
        <v>6</v>
      </c>
      <c r="K17" s="40">
        <v>13</v>
      </c>
      <c r="L17" s="40">
        <v>38</v>
      </c>
      <c r="M17" s="40">
        <v>17</v>
      </c>
      <c r="N17" s="41">
        <v>0.45400000000000001</v>
      </c>
      <c r="O17" s="42">
        <f>PRODUCT(I17/N17)</f>
        <v>162.99559471365637</v>
      </c>
      <c r="P17" s="31"/>
      <c r="Q17" s="31"/>
      <c r="R17" s="31"/>
      <c r="S17" s="31"/>
      <c r="T17" s="31"/>
      <c r="U17" s="32"/>
      <c r="V17" s="32"/>
      <c r="W17" s="32"/>
      <c r="X17" s="32"/>
      <c r="Y17" s="32"/>
      <c r="Z17" s="31"/>
      <c r="AA17" s="31"/>
      <c r="AB17" s="31"/>
      <c r="AC17" s="34"/>
      <c r="AD17" s="12"/>
      <c r="AE17" s="33"/>
      <c r="AF17" s="15"/>
      <c r="AG17" s="25"/>
      <c r="AH17" s="10"/>
      <c r="AI17" s="10"/>
      <c r="AJ17" s="10"/>
      <c r="AK17" s="10"/>
      <c r="AL17" s="10"/>
    </row>
    <row r="18" spans="1:38" ht="15" customHeight="1" x14ac:dyDescent="0.2">
      <c r="A18" s="1"/>
      <c r="B18" s="31">
        <v>2013</v>
      </c>
      <c r="C18" s="31"/>
      <c r="D18" s="39"/>
      <c r="E18" s="31"/>
      <c r="F18" s="31"/>
      <c r="G18" s="31"/>
      <c r="H18" s="31"/>
      <c r="I18" s="31"/>
      <c r="J18" s="40"/>
      <c r="K18" s="40"/>
      <c r="L18" s="40"/>
      <c r="M18" s="40"/>
      <c r="N18" s="41"/>
      <c r="O18" s="93"/>
      <c r="P18" s="31"/>
      <c r="Q18" s="31"/>
      <c r="R18" s="31"/>
      <c r="S18" s="31"/>
      <c r="T18" s="31"/>
      <c r="U18" s="32"/>
      <c r="V18" s="32"/>
      <c r="W18" s="32"/>
      <c r="X18" s="32"/>
      <c r="Y18" s="32"/>
      <c r="Z18" s="31"/>
      <c r="AA18" s="31"/>
      <c r="AB18" s="31"/>
      <c r="AC18" s="34"/>
      <c r="AD18" s="12"/>
      <c r="AE18" s="33"/>
      <c r="AF18" s="35"/>
      <c r="AG18" s="25"/>
      <c r="AH18" s="10"/>
      <c r="AI18" s="10"/>
      <c r="AJ18" s="10"/>
      <c r="AK18" s="10"/>
      <c r="AL18" s="10"/>
    </row>
    <row r="19" spans="1:38" ht="15" customHeight="1" x14ac:dyDescent="0.2">
      <c r="A19" s="1"/>
      <c r="B19" s="28">
        <v>2014</v>
      </c>
      <c r="C19" s="28"/>
      <c r="D19" s="29" t="s">
        <v>49</v>
      </c>
      <c r="E19" s="28"/>
      <c r="F19" s="30" t="s">
        <v>35</v>
      </c>
      <c r="G19" s="28"/>
      <c r="H19" s="28"/>
      <c r="I19" s="28"/>
      <c r="J19" s="28"/>
      <c r="K19" s="28"/>
      <c r="L19" s="28"/>
      <c r="M19" s="28"/>
      <c r="N19" s="28"/>
      <c r="O19" s="26"/>
      <c r="P19" s="31"/>
      <c r="Q19" s="31"/>
      <c r="R19" s="31"/>
      <c r="S19" s="31"/>
      <c r="T19" s="31"/>
      <c r="U19" s="32"/>
      <c r="V19" s="32"/>
      <c r="W19" s="32"/>
      <c r="X19" s="32"/>
      <c r="Y19" s="32"/>
      <c r="Z19" s="31"/>
      <c r="AA19" s="31"/>
      <c r="AB19" s="33"/>
      <c r="AC19" s="34"/>
      <c r="AD19" s="12"/>
      <c r="AE19" s="33"/>
      <c r="AF19" s="35"/>
      <c r="AG19" s="25"/>
      <c r="AH19" s="10"/>
      <c r="AI19" s="10"/>
      <c r="AJ19" s="10"/>
      <c r="AK19" s="10"/>
      <c r="AL19" s="10"/>
    </row>
    <row r="20" spans="1:38" ht="15" customHeight="1" x14ac:dyDescent="0.2">
      <c r="A20" s="1"/>
      <c r="B20" s="28">
        <v>2015</v>
      </c>
      <c r="C20" s="28"/>
      <c r="D20" s="29" t="s">
        <v>49</v>
      </c>
      <c r="E20" s="28"/>
      <c r="F20" s="30" t="s">
        <v>35</v>
      </c>
      <c r="G20" s="28"/>
      <c r="H20" s="28"/>
      <c r="I20" s="28"/>
      <c r="J20" s="28"/>
      <c r="K20" s="28"/>
      <c r="L20" s="28"/>
      <c r="M20" s="28"/>
      <c r="N20" s="28"/>
      <c r="O20" s="26"/>
      <c r="P20" s="31"/>
      <c r="Q20" s="31"/>
      <c r="R20" s="31"/>
      <c r="S20" s="31"/>
      <c r="T20" s="31"/>
      <c r="U20" s="32"/>
      <c r="V20" s="32"/>
      <c r="W20" s="32"/>
      <c r="X20" s="32"/>
      <c r="Y20" s="32"/>
      <c r="Z20" s="31"/>
      <c r="AA20" s="31"/>
      <c r="AB20" s="33"/>
      <c r="AC20" s="34"/>
      <c r="AD20" s="12"/>
      <c r="AE20" s="33"/>
      <c r="AF20" s="35"/>
      <c r="AG20" s="25"/>
      <c r="AH20" s="10"/>
      <c r="AI20" s="10"/>
      <c r="AJ20" s="10"/>
      <c r="AK20" s="10"/>
      <c r="AL20" s="10"/>
    </row>
    <row r="21" spans="1:38" ht="15" customHeight="1" x14ac:dyDescent="0.2">
      <c r="A21" s="1"/>
      <c r="B21" s="28">
        <v>2016</v>
      </c>
      <c r="C21" s="28"/>
      <c r="D21" s="29" t="s">
        <v>49</v>
      </c>
      <c r="E21" s="28"/>
      <c r="F21" s="30" t="s">
        <v>35</v>
      </c>
      <c r="G21" s="28"/>
      <c r="H21" s="28"/>
      <c r="I21" s="28"/>
      <c r="J21" s="28"/>
      <c r="K21" s="28"/>
      <c r="L21" s="28"/>
      <c r="M21" s="28"/>
      <c r="N21" s="28"/>
      <c r="O21" s="26"/>
      <c r="P21" s="31"/>
      <c r="Q21" s="31"/>
      <c r="R21" s="31"/>
      <c r="S21" s="31"/>
      <c r="T21" s="31"/>
      <c r="U21" s="32"/>
      <c r="V21" s="32"/>
      <c r="W21" s="32"/>
      <c r="X21" s="32"/>
      <c r="Y21" s="32"/>
      <c r="Z21" s="31"/>
      <c r="AA21" s="31"/>
      <c r="AB21" s="33"/>
      <c r="AC21" s="34"/>
      <c r="AD21" s="12"/>
      <c r="AE21" s="33"/>
      <c r="AF21" s="35"/>
      <c r="AG21" s="25"/>
      <c r="AH21" s="10"/>
      <c r="AI21" s="10"/>
      <c r="AJ21" s="10"/>
      <c r="AK21" s="10"/>
      <c r="AL21" s="10"/>
    </row>
    <row r="22" spans="1:38" ht="15" customHeight="1" x14ac:dyDescent="0.2">
      <c r="A22" s="1"/>
      <c r="B22" s="18" t="s">
        <v>9</v>
      </c>
      <c r="C22" s="19"/>
      <c r="D22" s="17"/>
      <c r="E22" s="20">
        <f t="shared" ref="E22:M22" si="0">SUM(E11:E21)</f>
        <v>59</v>
      </c>
      <c r="F22" s="20">
        <f t="shared" si="0"/>
        <v>1</v>
      </c>
      <c r="G22" s="20">
        <f t="shared" si="0"/>
        <v>28</v>
      </c>
      <c r="H22" s="20">
        <f t="shared" si="0"/>
        <v>7</v>
      </c>
      <c r="I22" s="20">
        <f t="shared" si="0"/>
        <v>154</v>
      </c>
      <c r="J22" s="20">
        <f t="shared" si="0"/>
        <v>17</v>
      </c>
      <c r="K22" s="20">
        <f t="shared" si="0"/>
        <v>45</v>
      </c>
      <c r="L22" s="20">
        <f t="shared" si="0"/>
        <v>63</v>
      </c>
      <c r="M22" s="20">
        <f t="shared" si="0"/>
        <v>29</v>
      </c>
      <c r="N22" s="44">
        <f>PRODUCT(I22/O22)</f>
        <v>0.42551855193557275</v>
      </c>
      <c r="O22" s="45">
        <f>SUM(O11:O21)</f>
        <v>361.91136508501035</v>
      </c>
      <c r="P22" s="20">
        <f t="shared" ref="P22:AE22" si="1">SUM(P11:P21)</f>
        <v>6</v>
      </c>
      <c r="Q22" s="20">
        <f t="shared" si="1"/>
        <v>0</v>
      </c>
      <c r="R22" s="20">
        <f t="shared" si="1"/>
        <v>0</v>
      </c>
      <c r="S22" s="20">
        <f t="shared" si="1"/>
        <v>0</v>
      </c>
      <c r="T22" s="20">
        <f t="shared" si="1"/>
        <v>9</v>
      </c>
      <c r="U22" s="20">
        <f t="shared" ref="U22:Z22" si="2">SUM(U4:U21)</f>
        <v>6</v>
      </c>
      <c r="V22" s="20">
        <f t="shared" si="2"/>
        <v>0</v>
      </c>
      <c r="W22" s="20">
        <f t="shared" si="2"/>
        <v>9</v>
      </c>
      <c r="X22" s="20">
        <f t="shared" si="2"/>
        <v>1</v>
      </c>
      <c r="Y22" s="20">
        <f t="shared" si="2"/>
        <v>17</v>
      </c>
      <c r="Z22" s="20">
        <f t="shared" si="2"/>
        <v>0</v>
      </c>
      <c r="AA22" s="20">
        <f t="shared" si="1"/>
        <v>0</v>
      </c>
      <c r="AB22" s="20">
        <f t="shared" si="1"/>
        <v>0</v>
      </c>
      <c r="AC22" s="20">
        <f t="shared" si="1"/>
        <v>0</v>
      </c>
      <c r="AD22" s="20">
        <f t="shared" si="1"/>
        <v>0</v>
      </c>
      <c r="AE22" s="20">
        <f t="shared" si="1"/>
        <v>0</v>
      </c>
      <c r="AF22" s="15"/>
      <c r="AG22" s="25"/>
      <c r="AH22" s="10"/>
      <c r="AI22" s="10"/>
      <c r="AJ22" s="10"/>
      <c r="AK22" s="10"/>
      <c r="AL22" s="10"/>
    </row>
    <row r="23" spans="1:38" ht="15" customHeight="1" x14ac:dyDescent="0.2">
      <c r="A23" s="1"/>
      <c r="B23" s="39" t="s">
        <v>2</v>
      </c>
      <c r="C23" s="46"/>
      <c r="D23" s="47">
        <f>SUM(F22:H22)+((I22-F22-G22)/3)+(E22/3)+(Z22*25)+(AA22*25)+(AB22*10)+(AC22*25)+(AD22*20)+(AE22*15)</f>
        <v>97.333333333333329</v>
      </c>
      <c r="E23" s="1"/>
      <c r="F23" s="1"/>
      <c r="G23" s="1"/>
      <c r="H23" s="1"/>
      <c r="I23" s="1"/>
      <c r="J23" s="1"/>
      <c r="K23" s="1"/>
      <c r="L23" s="1"/>
      <c r="M23" s="1"/>
      <c r="N23" s="4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49"/>
      <c r="AE23" s="1"/>
      <c r="AF23" s="1"/>
      <c r="AG23" s="25"/>
      <c r="AH23" s="10"/>
      <c r="AI23" s="10"/>
      <c r="AJ23" s="10"/>
      <c r="AK23" s="10"/>
      <c r="AL23" s="10"/>
    </row>
    <row r="24" spans="1:38" s="1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8"/>
      <c r="O24" s="50"/>
      <c r="P24" s="1"/>
      <c r="Q24" s="5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52"/>
      <c r="AG24" s="25"/>
      <c r="AH24" s="10"/>
      <c r="AI24" s="10"/>
      <c r="AJ24" s="10"/>
      <c r="AK24" s="10"/>
      <c r="AL24" s="10"/>
    </row>
    <row r="25" spans="1:38" ht="15" customHeight="1" x14ac:dyDescent="0.25">
      <c r="A25" s="1"/>
      <c r="B25" s="24" t="s">
        <v>16</v>
      </c>
      <c r="C25" s="53"/>
      <c r="D25" s="53"/>
      <c r="E25" s="20" t="s">
        <v>4</v>
      </c>
      <c r="F25" s="20" t="s">
        <v>13</v>
      </c>
      <c r="G25" s="17" t="s">
        <v>14</v>
      </c>
      <c r="H25" s="20" t="s">
        <v>15</v>
      </c>
      <c r="I25" s="20" t="s">
        <v>3</v>
      </c>
      <c r="J25" s="1"/>
      <c r="K25" s="20" t="s">
        <v>25</v>
      </c>
      <c r="L25" s="20" t="s">
        <v>26</v>
      </c>
      <c r="M25" s="20" t="s">
        <v>27</v>
      </c>
      <c r="N25" s="44" t="s">
        <v>47</v>
      </c>
      <c r="O25" s="26"/>
      <c r="P25" s="54" t="s">
        <v>33</v>
      </c>
      <c r="Q25" s="14"/>
      <c r="R25" s="14"/>
      <c r="S25" s="14"/>
      <c r="T25" s="55"/>
      <c r="U25" s="55"/>
      <c r="V25" s="55"/>
      <c r="W25" s="55"/>
      <c r="X25" s="55"/>
      <c r="Y25" s="14"/>
      <c r="Z25" s="14"/>
      <c r="AA25" s="14"/>
      <c r="AB25" s="14"/>
      <c r="AC25" s="14"/>
      <c r="AD25" s="14"/>
      <c r="AE25" s="14"/>
      <c r="AF25" s="34"/>
      <c r="AG25" s="25"/>
      <c r="AH25" s="10"/>
      <c r="AI25" s="10"/>
      <c r="AJ25" s="10"/>
      <c r="AK25" s="10"/>
      <c r="AL25" s="10"/>
    </row>
    <row r="26" spans="1:38" ht="15" customHeight="1" x14ac:dyDescent="0.2">
      <c r="A26" s="1"/>
      <c r="B26" s="54" t="s">
        <v>17</v>
      </c>
      <c r="C26" s="14"/>
      <c r="D26" s="56"/>
      <c r="E26" s="31">
        <f>PRODUCT(E22)</f>
        <v>59</v>
      </c>
      <c r="F26" s="31">
        <f>PRODUCT(F22)</f>
        <v>1</v>
      </c>
      <c r="G26" s="31">
        <f>PRODUCT(G22)</f>
        <v>28</v>
      </c>
      <c r="H26" s="31">
        <f>PRODUCT(H22)</f>
        <v>7</v>
      </c>
      <c r="I26" s="31">
        <f>PRODUCT(I22)</f>
        <v>154</v>
      </c>
      <c r="J26" s="1"/>
      <c r="K26" s="57">
        <f>PRODUCT((F26+G26)/E26)</f>
        <v>0.49152542372881358</v>
      </c>
      <c r="L26" s="57">
        <f>PRODUCT(H26/E26)</f>
        <v>0.11864406779661017</v>
      </c>
      <c r="M26" s="57">
        <f>PRODUCT(I26/E26)</f>
        <v>2.6101694915254239</v>
      </c>
      <c r="N26" s="58">
        <f>PRODUCT(N22)</f>
        <v>0.42551855193557275</v>
      </c>
      <c r="O26" s="26">
        <f>PRODUCT(O22)</f>
        <v>361.91136508501035</v>
      </c>
      <c r="P26" s="59" t="s">
        <v>38</v>
      </c>
      <c r="Q26" s="60"/>
      <c r="R26" s="60"/>
      <c r="S26" s="61" t="s">
        <v>51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2" t="s">
        <v>39</v>
      </c>
      <c r="AE26" s="61"/>
      <c r="AF26" s="63" t="s">
        <v>52</v>
      </c>
      <c r="AG26" s="25"/>
      <c r="AH26" s="10"/>
      <c r="AI26" s="10"/>
      <c r="AJ26" s="10"/>
      <c r="AK26" s="10"/>
      <c r="AL26" s="10"/>
    </row>
    <row r="27" spans="1:38" ht="15" customHeight="1" x14ac:dyDescent="0.2">
      <c r="A27" s="1"/>
      <c r="B27" s="64" t="s">
        <v>18</v>
      </c>
      <c r="C27" s="65"/>
      <c r="D27" s="66"/>
      <c r="E27" s="31">
        <f>SUM(P22)</f>
        <v>6</v>
      </c>
      <c r="F27" s="31">
        <f>SUM(Q22)</f>
        <v>0</v>
      </c>
      <c r="G27" s="31">
        <f>SUM(R22)</f>
        <v>0</v>
      </c>
      <c r="H27" s="31">
        <f>SUM(S22)</f>
        <v>0</v>
      </c>
      <c r="I27" s="31">
        <f>SUM(T22)</f>
        <v>9</v>
      </c>
      <c r="J27" s="1"/>
      <c r="K27" s="57">
        <f>PRODUCT((F27+G27)/E27)</f>
        <v>0</v>
      </c>
      <c r="L27" s="57">
        <f>PRODUCT(H27/E27)</f>
        <v>0</v>
      </c>
      <c r="M27" s="57">
        <f>PRODUCT(I27/E27)</f>
        <v>1.5</v>
      </c>
      <c r="N27" s="41">
        <v>0.23100000000000001</v>
      </c>
      <c r="O27" s="26">
        <f>PRODUCT(I27/N27)</f>
        <v>38.961038961038959</v>
      </c>
      <c r="P27" s="67" t="s">
        <v>40</v>
      </c>
      <c r="Q27" s="68"/>
      <c r="R27" s="68"/>
      <c r="S27" s="69" t="s">
        <v>53</v>
      </c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70" t="s">
        <v>46</v>
      </c>
      <c r="AE27" s="69"/>
      <c r="AF27" s="71" t="s">
        <v>54</v>
      </c>
      <c r="AG27" s="25"/>
      <c r="AH27" s="10"/>
      <c r="AI27" s="10"/>
      <c r="AJ27" s="10"/>
      <c r="AK27" s="10"/>
      <c r="AL27" s="10"/>
    </row>
    <row r="28" spans="1:38" ht="15" customHeight="1" x14ac:dyDescent="0.2">
      <c r="A28" s="1"/>
      <c r="B28" s="72" t="s">
        <v>19</v>
      </c>
      <c r="C28" s="73"/>
      <c r="D28" s="74"/>
      <c r="E28" s="32">
        <f>PRODUCT(U22)</f>
        <v>6</v>
      </c>
      <c r="F28" s="32">
        <f>PRODUCT(V22)</f>
        <v>0</v>
      </c>
      <c r="G28" s="32">
        <f>PRODUCT(W22)</f>
        <v>9</v>
      </c>
      <c r="H28" s="32">
        <f>PRODUCT(X22)</f>
        <v>1</v>
      </c>
      <c r="I28" s="32">
        <f>PRODUCT(Y22)</f>
        <v>17</v>
      </c>
      <c r="J28" s="1"/>
      <c r="K28" s="75">
        <f>PRODUCT((F28+G28)/E28)</f>
        <v>1.5</v>
      </c>
      <c r="L28" s="75">
        <f>PRODUCT(H28/E28)</f>
        <v>0.16666666666666666</v>
      </c>
      <c r="M28" s="75">
        <f>PRODUCT(I28/E28)</f>
        <v>2.8333333333333335</v>
      </c>
      <c r="N28" s="76">
        <f>PRODUCT(I28/O28)</f>
        <v>0.47222222222222221</v>
      </c>
      <c r="O28" s="26">
        <v>36</v>
      </c>
      <c r="P28" s="67" t="s">
        <v>41</v>
      </c>
      <c r="Q28" s="68"/>
      <c r="R28" s="68"/>
      <c r="S28" s="69" t="s">
        <v>55</v>
      </c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70" t="s">
        <v>48</v>
      </c>
      <c r="AE28" s="69"/>
      <c r="AF28" s="71" t="s">
        <v>54</v>
      </c>
      <c r="AG28" s="25"/>
      <c r="AH28" s="10"/>
      <c r="AI28" s="10"/>
      <c r="AJ28" s="10"/>
      <c r="AK28" s="10"/>
      <c r="AL28" s="10"/>
    </row>
    <row r="29" spans="1:38" ht="15" customHeight="1" x14ac:dyDescent="0.2">
      <c r="A29" s="1"/>
      <c r="B29" s="77" t="s">
        <v>20</v>
      </c>
      <c r="C29" s="78"/>
      <c r="D29" s="79"/>
      <c r="E29" s="20">
        <f>SUM(E26:E28)</f>
        <v>71</v>
      </c>
      <c r="F29" s="20">
        <f>SUM(F26:F28)</f>
        <v>1</v>
      </c>
      <c r="G29" s="20">
        <f>SUM(G26:G28)</f>
        <v>37</v>
      </c>
      <c r="H29" s="20">
        <f>SUM(H26:H28)</f>
        <v>8</v>
      </c>
      <c r="I29" s="20">
        <f>SUM(I26:I28)</f>
        <v>180</v>
      </c>
      <c r="J29" s="1"/>
      <c r="K29" s="80">
        <f>PRODUCT((F29+G29)/E29)</f>
        <v>0.53521126760563376</v>
      </c>
      <c r="L29" s="80">
        <f>PRODUCT(H29/E29)</f>
        <v>0.11267605633802817</v>
      </c>
      <c r="M29" s="80">
        <f>PRODUCT(I29/E29)</f>
        <v>2.535211267605634</v>
      </c>
      <c r="N29" s="44">
        <f>PRODUCT(I29/O29)</f>
        <v>0.41201961564280165</v>
      </c>
      <c r="O29" s="26">
        <f>SUM(O26:O28)</f>
        <v>436.87240404604933</v>
      </c>
      <c r="P29" s="81" t="s">
        <v>42</v>
      </c>
      <c r="Q29" s="82"/>
      <c r="R29" s="82"/>
      <c r="S29" s="83" t="s">
        <v>57</v>
      </c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4" t="s">
        <v>56</v>
      </c>
      <c r="AE29" s="83"/>
      <c r="AF29" s="85" t="s">
        <v>58</v>
      </c>
      <c r="AG29" s="25"/>
      <c r="AH29" s="10"/>
      <c r="AI29" s="10"/>
      <c r="AJ29" s="10"/>
      <c r="AK29" s="10"/>
      <c r="AL29" s="10"/>
    </row>
    <row r="30" spans="1:38" s="87" customFormat="1" ht="15" customHeight="1" x14ac:dyDescent="0.25">
      <c r="A30" s="1"/>
      <c r="B30" s="49"/>
      <c r="C30" s="49"/>
      <c r="D30" s="49"/>
      <c r="E30" s="49"/>
      <c r="F30" s="49"/>
      <c r="G30" s="49"/>
      <c r="H30" s="49"/>
      <c r="I30" s="49"/>
      <c r="J30" s="1"/>
      <c r="K30" s="49"/>
      <c r="L30" s="49"/>
      <c r="M30" s="49"/>
      <c r="N30" s="49"/>
      <c r="O30" s="26"/>
      <c r="P30" s="1"/>
      <c r="Q30" s="51"/>
      <c r="R30" s="1"/>
      <c r="S30" s="1"/>
      <c r="T30" s="26"/>
      <c r="U30" s="26"/>
      <c r="V30" s="86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5"/>
      <c r="AH30" s="10"/>
      <c r="AI30" s="10"/>
      <c r="AJ30" s="10"/>
      <c r="AK30" s="10"/>
      <c r="AL30" s="10"/>
    </row>
    <row r="31" spans="1:38" s="87" customFormat="1" ht="15" customHeight="1" x14ac:dyDescent="0.25">
      <c r="A31" s="1"/>
      <c r="B31" s="1" t="s">
        <v>60</v>
      </c>
      <c r="C31" s="1"/>
      <c r="D31" s="1" t="s">
        <v>63</v>
      </c>
      <c r="E31" s="1"/>
      <c r="F31" s="1"/>
      <c r="G31" s="1"/>
      <c r="H31" s="1"/>
      <c r="I31" s="1"/>
      <c r="J31" s="1"/>
      <c r="K31" s="1"/>
      <c r="L31" s="1"/>
      <c r="M31" s="1"/>
      <c r="N31" s="51"/>
      <c r="O31" s="26"/>
      <c r="P31" s="1"/>
      <c r="Q31" s="51"/>
      <c r="R31" s="1"/>
      <c r="S31" s="1"/>
      <c r="T31" s="26"/>
      <c r="U31" s="26"/>
      <c r="V31" s="86"/>
      <c r="W31" s="1"/>
      <c r="X31" s="1"/>
      <c r="Y31" s="1"/>
      <c r="Z31" s="1"/>
      <c r="AA31" s="1"/>
      <c r="AB31" s="1"/>
      <c r="AC31" s="1"/>
      <c r="AD31" s="1"/>
      <c r="AE31" s="1"/>
      <c r="AF31" s="52"/>
      <c r="AG31" s="25"/>
      <c r="AH31" s="10"/>
      <c r="AI31" s="10"/>
      <c r="AJ31" s="10"/>
      <c r="AK31" s="10"/>
      <c r="AL31" s="10"/>
    </row>
    <row r="32" spans="1:38" ht="15" customHeight="1" x14ac:dyDescent="0.25">
      <c r="A32" s="1"/>
      <c r="B32" s="1"/>
      <c r="C32" s="1"/>
      <c r="D32" s="1" t="s">
        <v>61</v>
      </c>
      <c r="E32" s="1"/>
      <c r="F32" s="1"/>
      <c r="G32" s="1"/>
      <c r="H32" s="1"/>
      <c r="I32" s="1"/>
      <c r="J32" s="1"/>
      <c r="K32" s="1"/>
      <c r="L32" s="1"/>
      <c r="M32" s="1"/>
      <c r="N32" s="88"/>
      <c r="O32" s="26"/>
      <c r="P32" s="1"/>
      <c r="Q32" s="51"/>
      <c r="R32" s="1"/>
      <c r="S32" s="1"/>
      <c r="T32" s="26"/>
      <c r="U32" s="26"/>
      <c r="V32" s="86"/>
      <c r="W32" s="1"/>
      <c r="X32" s="1"/>
      <c r="Y32" s="1"/>
      <c r="Z32" s="1"/>
      <c r="AA32" s="1"/>
      <c r="AB32" s="1"/>
      <c r="AC32" s="1"/>
      <c r="AD32" s="1"/>
      <c r="AE32" s="1"/>
      <c r="AF32" s="52"/>
      <c r="AG32" s="25"/>
      <c r="AH32" s="10"/>
      <c r="AI32" s="10"/>
      <c r="AJ32" s="10"/>
      <c r="AK32" s="10"/>
      <c r="AL32" s="10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6"/>
      <c r="P33" s="1"/>
      <c r="Q33" s="51"/>
      <c r="R33" s="1"/>
      <c r="S33" s="1"/>
      <c r="T33" s="26"/>
      <c r="U33" s="26"/>
      <c r="V33" s="86"/>
      <c r="W33" s="1"/>
      <c r="X33" s="1"/>
      <c r="Y33" s="1"/>
      <c r="Z33" s="1"/>
      <c r="AA33" s="1"/>
      <c r="AB33" s="1"/>
      <c r="AC33" s="1"/>
      <c r="AD33" s="1"/>
      <c r="AE33" s="1"/>
      <c r="AF33" s="52"/>
      <c r="AG33" s="10"/>
      <c r="AH33" s="10"/>
      <c r="AI33" s="10"/>
      <c r="AJ33" s="10"/>
      <c r="AK33" s="10"/>
      <c r="AL33" s="10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6"/>
      <c r="P34" s="1"/>
      <c r="Q34" s="51"/>
      <c r="R34" s="1"/>
      <c r="S34" s="1"/>
      <c r="T34" s="26"/>
      <c r="U34" s="26"/>
      <c r="V34" s="86"/>
      <c r="W34" s="1"/>
      <c r="X34" s="1"/>
      <c r="Y34" s="1"/>
      <c r="Z34" s="1"/>
      <c r="AA34" s="1"/>
      <c r="AB34" s="1"/>
      <c r="AC34" s="1"/>
      <c r="AD34" s="1"/>
      <c r="AE34" s="1"/>
      <c r="AF34" s="52"/>
      <c r="AG34" s="25"/>
      <c r="AH34" s="10"/>
      <c r="AI34" s="10"/>
      <c r="AJ34" s="10"/>
      <c r="AK34" s="10"/>
      <c r="AL34" s="10"/>
    </row>
    <row r="35" spans="1:38" ht="15" customHeight="1" x14ac:dyDescent="0.25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10"/>
      <c r="AH35" s="10"/>
      <c r="AI35" s="10"/>
      <c r="AJ35" s="10"/>
      <c r="AK35" s="10"/>
      <c r="AL35" s="10"/>
    </row>
    <row r="36" spans="1:38" ht="15" customHeight="1" x14ac:dyDescent="0.2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10"/>
      <c r="AH36" s="10"/>
      <c r="AI36" s="10"/>
      <c r="AJ36" s="10"/>
      <c r="AK36" s="10"/>
      <c r="AL36" s="10"/>
    </row>
    <row r="37" spans="1:38" ht="15" customHeight="1" x14ac:dyDescent="0.25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10"/>
      <c r="AH37" s="87"/>
      <c r="AI37" s="87"/>
      <c r="AJ37" s="87"/>
      <c r="AK37" s="87"/>
      <c r="AL37" s="87"/>
    </row>
    <row r="38" spans="1:38" ht="15" customHeight="1" x14ac:dyDescent="0.2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10"/>
      <c r="AH38" s="87"/>
      <c r="AI38" s="87"/>
      <c r="AJ38" s="87"/>
      <c r="AK38" s="87"/>
      <c r="AL38" s="87"/>
    </row>
    <row r="39" spans="1:38" ht="15" customHeight="1" x14ac:dyDescent="0.2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10"/>
    </row>
    <row r="40" spans="1:38" ht="15" customHeight="1" x14ac:dyDescent="0.25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10"/>
    </row>
    <row r="41" spans="1:38" ht="15" customHeight="1" x14ac:dyDescent="0.25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10"/>
    </row>
    <row r="42" spans="1:38" ht="15" customHeight="1" x14ac:dyDescent="0.25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10"/>
    </row>
    <row r="43" spans="1:38" ht="15" customHeight="1" x14ac:dyDescent="0.2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10"/>
    </row>
    <row r="44" spans="1:38" ht="15" customHeight="1" x14ac:dyDescent="0.2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</row>
    <row r="45" spans="1:38" ht="15" customHeight="1" x14ac:dyDescent="0.25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</row>
    <row r="46" spans="1:38" ht="15" customHeight="1" x14ac:dyDescent="0.25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</row>
    <row r="47" spans="1:38" ht="15" customHeight="1" x14ac:dyDescent="0.25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</row>
    <row r="48" spans="1:38" ht="15" customHeight="1" x14ac:dyDescent="0.25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</row>
    <row r="49" spans="1:32" ht="15" customHeight="1" x14ac:dyDescent="0.25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</row>
    <row r="50" spans="1:32" ht="15" customHeight="1" x14ac:dyDescent="0.25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</row>
    <row r="51" spans="1:32" ht="15" customHeight="1" x14ac:dyDescent="0.25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</row>
    <row r="52" spans="1:32" ht="15" customHeight="1" x14ac:dyDescent="0.25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</row>
    <row r="53" spans="1:32" ht="15" customHeight="1" x14ac:dyDescent="0.25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</row>
    <row r="54" spans="1:32" ht="15" customHeight="1" x14ac:dyDescent="0.25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</row>
    <row r="55" spans="1:32" ht="15" customHeight="1" x14ac:dyDescent="0.25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</row>
    <row r="56" spans="1:32" ht="15" customHeight="1" x14ac:dyDescent="0.25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</row>
  </sheetData>
  <sortState ref="B17:AF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2019-01-24T11:14:13Z</dcterms:modified>
</cp:coreProperties>
</file>